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цпроекты" sheetId="1" r:id="rId1"/>
    <sheet name="МБТ_поселениям" sheetId="2" r:id="rId2"/>
  </sheets>
  <definedNames>
    <definedName name="__bookmark_1" localSheetId="1">'МБТ_поселениям'!$A$2:$J$4</definedName>
    <definedName name="__bookmark_1">'Нацпроекты'!$A$2:$J$4</definedName>
    <definedName name="__bookmark_10" localSheetId="1">'МБТ_поселениям'!#REF!</definedName>
    <definedName name="__bookmark_10">'Нацпроекты'!#REF!</definedName>
    <definedName name="__bookmark_11" localSheetId="1">'МБТ_поселениям'!#REF!</definedName>
    <definedName name="__bookmark_11">'Нацпроекты'!#REF!</definedName>
    <definedName name="__bookmark_12" localSheetId="1">'МБТ_поселениям'!#REF!</definedName>
    <definedName name="__bookmark_12">'Нацпроекты'!#REF!</definedName>
    <definedName name="__bookmark_13" localSheetId="1">'МБТ_поселениям'!#REF!</definedName>
    <definedName name="__bookmark_13">'Нацпроекты'!#REF!</definedName>
    <definedName name="__bookmark_14" localSheetId="1">'МБТ_поселениям'!#REF!</definedName>
    <definedName name="__bookmark_14">'Нацпроекты'!#REF!</definedName>
    <definedName name="__bookmark_15" localSheetId="1">'МБТ_поселениям'!#REF!</definedName>
    <definedName name="__bookmark_15">'Нацпроекты'!#REF!</definedName>
    <definedName name="__bookmark_2" localSheetId="1">'МБТ_поселениям'!$A$5:$J$11</definedName>
    <definedName name="__bookmark_2">'Нацпроекты'!$A$5:$J$18</definedName>
    <definedName name="__bookmark_3" localSheetId="1">'МБТ_поселениям'!#REF!</definedName>
    <definedName name="__bookmark_3">'Нацпроекты'!#REF!</definedName>
    <definedName name="__bookmark_4" localSheetId="1">'МБТ_поселениям'!#REF!</definedName>
    <definedName name="__bookmark_4">'Нацпроекты'!#REF!</definedName>
    <definedName name="__bookmark_5" localSheetId="1">'МБТ_поселениям'!#REF!</definedName>
    <definedName name="__bookmark_5">'Нацпроекты'!#REF!</definedName>
    <definedName name="__bookmark_6" localSheetId="1">'МБТ_поселениям'!#REF!</definedName>
    <definedName name="__bookmark_6">'Нацпроекты'!#REF!</definedName>
    <definedName name="__bookmark_7" localSheetId="1">'МБТ_поселениям'!#REF!</definedName>
    <definedName name="__bookmark_7">'Нацпроекты'!#REF!</definedName>
    <definedName name="__bookmark_8" localSheetId="1">'МБТ_поселениям'!#REF!</definedName>
    <definedName name="__bookmark_8">'Нацпроекты'!#REF!</definedName>
    <definedName name="__bookmark_9" localSheetId="1">'МБТ_поселениям'!#REF!</definedName>
    <definedName name="__bookmark_9">'Нацпроекты'!#REF!</definedName>
    <definedName name="_xlnm.Print_Titles" localSheetId="1">'МБТ_поселениям'!$5:$7</definedName>
    <definedName name="_xlnm.Print_Titles" localSheetId="0">'Нацпроекты'!$5:$7</definedName>
  </definedNames>
  <calcPr fullCalcOnLoad="1"/>
</workbook>
</file>

<file path=xl/sharedStrings.xml><?xml version="1.0" encoding="utf-8"?>
<sst xmlns="http://schemas.openxmlformats.org/spreadsheetml/2006/main" count="103" uniqueCount="57">
  <si>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</si>
  <si>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</si>
  <si>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</si>
  <si>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</si>
  <si>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</si>
  <si>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</si>
  <si>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</si>
  <si>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</si>
  <si>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</si>
  <si>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</si>
  <si>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на реализацию национальных проектов</t>
  </si>
  <si>
    <t>0,00</t>
  </si>
  <si>
    <t>Национальный проект ''Демография''(Р)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</si>
  <si>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</si>
  <si>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Региональный проект "Старшее поколение"</t>
  </si>
  <si>
    <t>Национальный проект ''Жилье и городская среда''(F)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</si>
  <si>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</si>
  <si>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</si>
  <si>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Национальный проект ''Малое и среднее предпринимательство и поддержка индивидуальной предпринимательской инициативы''(I)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</si>
  <si>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</si>
  <si>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Региональный проект "Популяризация предпринимательства"</t>
  </si>
  <si>
    <t>За счет целевых межбюджетных трансфертов предоставляемых бюджетам муниципальных образований из федерального бюджета</t>
  </si>
  <si>
    <t xml:space="preserve">За счет целевых межбюджетных трансфертов предоставляемых бюджетам муниципальных образований из бюджета автономного округа </t>
  </si>
  <si>
    <t>За счет средств местного бюджета</t>
  </si>
  <si>
    <t>ВСЕГО ПЛАН</t>
  </si>
  <si>
    <t>Уточненный план, в том числе:</t>
  </si>
  <si>
    <t>ВСЕГО ИСПОЛНЕНИЕ</t>
  </si>
  <si>
    <t>рублей</t>
  </si>
  <si>
    <t>Исполнение расходов бюджета муниципального образования на реализацию региональных проектов, направленных на достижение результатов национальных (федеральных) проектов в 2019 году</t>
  </si>
  <si>
    <t>№</t>
  </si>
  <si>
    <t>Наименование</t>
  </si>
  <si>
    <t>Исполнено на 01.08.2019, в том числе:</t>
  </si>
  <si>
    <t>Информация о расходах бюджета муниципального образования на реализацию региональных проектов, направленных на достижение результатов национальных (федеральных) проектов в 2019 году путем предоставления межбюджетных трансфертов поселениям района</t>
  </si>
  <si>
    <t>городское поселение Излучинск</t>
  </si>
  <si>
    <t>сельское поселение Ларьяк</t>
  </si>
  <si>
    <t>сельское поселение Ваховск</t>
  </si>
  <si>
    <t>Региональный проект "Формирование комфортной городской среды", в том числе:</t>
  </si>
  <si>
    <t>Приложение 1</t>
  </si>
  <si>
    <t>Приложение 2</t>
  </si>
  <si>
    <t>Кроме того на реализацию портфелей проектов в Нижневартовском районе направлено:</t>
  </si>
  <si>
    <t>Национальный проект ''Демография''</t>
  </si>
  <si>
    <t>Региональный проект "Спорт норма жизни"</t>
  </si>
  <si>
    <t>Национальный проект ''Жилье и городская среда''</t>
  </si>
  <si>
    <t>Региональный проект "Жилье"</t>
  </si>
  <si>
    <t>Национальный проект ''Малое и среднее предпринимательство и поддержка индивидуальной предпринимательской инициативы''</t>
  </si>
  <si>
    <t xml:space="preserve">Национальный проект  «Образование» </t>
  </si>
  <si>
    <t>региональный проект«Цифровая образовательная среда»</t>
  </si>
  <si>
    <t xml:space="preserve">Национальный проект  «Культура» </t>
  </si>
  <si>
    <t xml:space="preserve">Итого на реализацию национальных проектов по автономному округу </t>
  </si>
  <si>
    <t>Итого на реализацию портфелей проектов района</t>
  </si>
  <si>
    <t>Региональный проект "Формирование комфортной городской среды" ( поселения)</t>
  </si>
  <si>
    <t>Региональный проект «Современная школа»</t>
  </si>
  <si>
    <t>Региональный проект«Успех каждого ребенка»</t>
  </si>
  <si>
    <t xml:space="preserve">Региональный проект«Поддержка семей, имеющих детей» </t>
  </si>
  <si>
    <t>Региональный проект«Учитель будущего»</t>
  </si>
  <si>
    <t xml:space="preserve">Региональный проект «Культурная среда» </t>
  </si>
  <si>
    <t>Всего по нацпроектам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</si>
</sst>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</numFmts>
  <fonts count="45">
    <font>
      <sz val="10"/>
      <name val="Arial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Arial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2" fontId="4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26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6.00390625" style="0" customWidth="1"/>
    <col min="2" max="2" width="42.8515625" style="0" customWidth="1"/>
    <col min="3" max="5" width="22.7109375" style="0" customWidth="1"/>
    <col min="6" max="6" width="17.57421875" style="0" customWidth="1"/>
    <col min="7" max="9" width="22.7109375" style="0" customWidth="1"/>
    <col min="10" max="10" width="17.57421875" style="0" customWidth="1"/>
  </cols>
  <sheetData>
    <row r="1" ht="12.75">
      <c r="I1" s="17" t="s">
        <v>37</v>
      </c>
    </row>
    <row r="2" spans="1:10" ht="33" customHeight="1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2" t="s">
        <v>27</v>
      </c>
    </row>
    <row r="5" spans="1:10" ht="13.5" customHeight="1">
      <c r="A5" s="3"/>
      <c r="B5" s="3"/>
      <c r="C5" s="36" t="s">
        <v>25</v>
      </c>
      <c r="D5" s="36"/>
      <c r="E5" s="37"/>
      <c r="F5" s="37"/>
      <c r="G5" s="36" t="s">
        <v>31</v>
      </c>
      <c r="H5" s="36"/>
      <c r="I5" s="37"/>
      <c r="J5" s="37"/>
    </row>
    <row r="6" spans="1:10" ht="102">
      <c r="A6" s="3" t="s">
        <v>29</v>
      </c>
      <c r="B6" s="3" t="s">
        <v>30</v>
      </c>
      <c r="C6" s="3" t="s">
        <v>21</v>
      </c>
      <c r="D6" s="3" t="s">
        <v>22</v>
      </c>
      <c r="E6" s="3" t="s">
        <v>23</v>
      </c>
      <c r="F6" s="6" t="s">
        <v>24</v>
      </c>
      <c r="G6" s="3" t="s">
        <v>21</v>
      </c>
      <c r="H6" s="3" t="s">
        <v>22</v>
      </c>
      <c r="I6" s="3" t="s">
        <v>23</v>
      </c>
      <c r="J6" s="6" t="s">
        <v>26</v>
      </c>
    </row>
    <row r="7" spans="1:10" ht="12.7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</row>
    <row r="8" spans="1:10" s="12" customFormat="1" ht="25.5">
      <c r="A8" s="11"/>
      <c r="B8" s="11" t="s">
        <v>48</v>
      </c>
      <c r="C8" s="8">
        <f>C9+C12+C15</f>
        <v>2186262.7</v>
      </c>
      <c r="D8" s="8">
        <f>D9+D12+D15</f>
        <v>305893698</v>
      </c>
      <c r="E8" s="8">
        <f aca="true" t="shared" si="0" ref="E8:J8">E9+E12+E15</f>
        <v>39521685.52</v>
      </c>
      <c r="F8" s="8">
        <f t="shared" si="0"/>
        <v>347601646.22</v>
      </c>
      <c r="G8" s="8">
        <f t="shared" si="0"/>
        <v>0</v>
      </c>
      <c r="H8" s="8">
        <f t="shared" si="0"/>
        <v>554675.3</v>
      </c>
      <c r="I8" s="8">
        <f t="shared" si="0"/>
        <v>177318.35</v>
      </c>
      <c r="J8" s="8">
        <f t="shared" si="0"/>
        <v>731993.65</v>
      </c>
    </row>
    <row r="9" spans="1:10" s="16" customFormat="1" ht="13.5">
      <c r="A9" s="13">
        <v>1</v>
      </c>
      <c r="B9" s="14" t="s">
        <v>12</v>
      </c>
      <c r="C9" s="15">
        <f>SUM(C10:C11)</f>
        <v>230100</v>
      </c>
      <c r="D9" s="15">
        <f aca="true" t="shared" si="1" ref="D9:J9">SUM(D10:D11)</f>
        <v>62100</v>
      </c>
      <c r="E9" s="15">
        <f t="shared" si="1"/>
        <v>0</v>
      </c>
      <c r="F9" s="15">
        <f t="shared" si="1"/>
        <v>292200</v>
      </c>
      <c r="G9" s="15">
        <f t="shared" si="1"/>
        <v>0</v>
      </c>
      <c r="H9" s="15">
        <f>SUM(H10:H11)</f>
        <v>50000</v>
      </c>
      <c r="I9" s="15">
        <f t="shared" si="1"/>
        <v>0</v>
      </c>
      <c r="J9" s="15">
        <f t="shared" si="1"/>
        <v>50000</v>
      </c>
    </row>
    <row r="10" spans="1:10" ht="38.25">
      <c r="A10" s="5"/>
      <c r="B10" s="5" t="s">
        <v>13</v>
      </c>
      <c r="C10" s="9">
        <v>0</v>
      </c>
      <c r="D10" s="7">
        <v>50000</v>
      </c>
      <c r="E10" s="7" t="s">
        <v>11</v>
      </c>
      <c r="F10" s="8">
        <v>50000</v>
      </c>
      <c r="G10" s="10"/>
      <c r="H10" s="7">
        <v>50000</v>
      </c>
      <c r="I10" s="7" t="s">
        <v>11</v>
      </c>
      <c r="J10" s="8">
        <v>50000</v>
      </c>
    </row>
    <row r="11" spans="1:10" ht="12.75">
      <c r="A11" s="5"/>
      <c r="B11" s="5" t="s">
        <v>14</v>
      </c>
      <c r="C11" s="7">
        <f>242200-D11</f>
        <v>230100</v>
      </c>
      <c r="D11" s="7">
        <v>12100</v>
      </c>
      <c r="E11" s="7" t="s">
        <v>11</v>
      </c>
      <c r="F11" s="8">
        <v>242200</v>
      </c>
      <c r="G11" s="7" t="s">
        <v>11</v>
      </c>
      <c r="H11" s="7"/>
      <c r="I11" s="7" t="s">
        <v>11</v>
      </c>
      <c r="J11" s="8" t="s">
        <v>11</v>
      </c>
    </row>
    <row r="12" spans="1:10" s="16" customFormat="1" ht="27">
      <c r="A12" s="13">
        <v>2</v>
      </c>
      <c r="B12" s="14" t="s">
        <v>15</v>
      </c>
      <c r="C12" s="15">
        <f>SUM(C13:C14)</f>
        <v>1956162.7000000002</v>
      </c>
      <c r="D12" s="15">
        <f>SUM(D13:D14)</f>
        <v>302706698</v>
      </c>
      <c r="E12" s="15">
        <f aca="true" t="shared" si="2" ref="E12:J12">SUM(E13:E14)</f>
        <v>38423747.52</v>
      </c>
      <c r="F12" s="15">
        <f t="shared" si="2"/>
        <v>343086608.22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</row>
    <row r="13" spans="1:10" ht="25.5">
      <c r="A13" s="5"/>
      <c r="B13" s="5" t="s">
        <v>16</v>
      </c>
      <c r="C13" s="7">
        <f>6081960.7-D13</f>
        <v>1956162.7000000002</v>
      </c>
      <c r="D13" s="7">
        <v>4125798</v>
      </c>
      <c r="E13" s="7">
        <v>1520490.21</v>
      </c>
      <c r="F13" s="8">
        <v>7602450.91</v>
      </c>
      <c r="G13" s="7" t="s">
        <v>11</v>
      </c>
      <c r="H13" s="7"/>
      <c r="I13" s="7" t="s">
        <v>11</v>
      </c>
      <c r="J13" s="8" t="s">
        <v>11</v>
      </c>
    </row>
    <row r="14" spans="1:10" ht="38.25">
      <c r="A14" s="5"/>
      <c r="B14" s="5" t="s">
        <v>17</v>
      </c>
      <c r="C14" s="9">
        <v>0</v>
      </c>
      <c r="D14" s="7">
        <v>298580900</v>
      </c>
      <c r="E14" s="7">
        <v>36903257.31</v>
      </c>
      <c r="F14" s="8">
        <v>335484157.31</v>
      </c>
      <c r="G14" s="7" t="s">
        <v>11</v>
      </c>
      <c r="H14" s="7"/>
      <c r="I14" s="7" t="s">
        <v>11</v>
      </c>
      <c r="J14" s="8" t="s">
        <v>11</v>
      </c>
    </row>
    <row r="15" spans="1:10" s="16" customFormat="1" ht="54">
      <c r="A15" s="13">
        <v>3</v>
      </c>
      <c r="B15" s="14" t="s">
        <v>18</v>
      </c>
      <c r="C15" s="15">
        <f>SUM(C16:C17)</f>
        <v>0</v>
      </c>
      <c r="D15" s="15">
        <f aca="true" t="shared" si="3" ref="D15:J15">SUM(D16:D17)</f>
        <v>3124900</v>
      </c>
      <c r="E15" s="15">
        <f t="shared" si="3"/>
        <v>1097938</v>
      </c>
      <c r="F15" s="15">
        <f t="shared" si="3"/>
        <v>4222838</v>
      </c>
      <c r="G15" s="15">
        <f t="shared" si="3"/>
        <v>0</v>
      </c>
      <c r="H15" s="15">
        <f t="shared" si="3"/>
        <v>504675.3</v>
      </c>
      <c r="I15" s="15">
        <f t="shared" si="3"/>
        <v>177318.35</v>
      </c>
      <c r="J15" s="15">
        <f t="shared" si="3"/>
        <v>681993.65</v>
      </c>
    </row>
    <row r="16" spans="1:10" ht="51">
      <c r="A16" s="5"/>
      <c r="B16" s="5" t="s">
        <v>19</v>
      </c>
      <c r="C16" s="9">
        <v>0</v>
      </c>
      <c r="D16" s="7">
        <v>2415200</v>
      </c>
      <c r="E16" s="7">
        <v>848584</v>
      </c>
      <c r="F16" s="8">
        <v>3263784</v>
      </c>
      <c r="G16" s="7">
        <v>0</v>
      </c>
      <c r="H16" s="7">
        <v>504675.3</v>
      </c>
      <c r="I16" s="7">
        <v>177318.35</v>
      </c>
      <c r="J16" s="8">
        <v>681993.65</v>
      </c>
    </row>
    <row r="17" spans="1:10" ht="25.5">
      <c r="A17" s="5"/>
      <c r="B17" s="5" t="s">
        <v>20</v>
      </c>
      <c r="C17" s="9">
        <v>0</v>
      </c>
      <c r="D17" s="7">
        <v>709700</v>
      </c>
      <c r="E17" s="7">
        <v>249354</v>
      </c>
      <c r="F17" s="8">
        <v>959054</v>
      </c>
      <c r="G17" s="7">
        <v>0</v>
      </c>
      <c r="H17" s="7" t="s">
        <v>11</v>
      </c>
      <c r="I17" s="7" t="s">
        <v>11</v>
      </c>
      <c r="J17" s="8" t="s">
        <v>11</v>
      </c>
    </row>
    <row r="18" spans="1:10" s="12" customFormat="1" ht="13.5">
      <c r="A18" s="29"/>
      <c r="B18" s="30" t="s">
        <v>39</v>
      </c>
      <c r="C18" s="29"/>
      <c r="D18" s="29"/>
      <c r="E18" s="29"/>
      <c r="F18" s="29"/>
      <c r="G18" s="29"/>
      <c r="H18" s="29"/>
      <c r="I18" s="29"/>
      <c r="J18" s="29"/>
    </row>
    <row r="19" spans="1:10" ht="12.75">
      <c r="A19" s="26"/>
      <c r="B19" s="18" t="s">
        <v>49</v>
      </c>
      <c r="C19" s="23">
        <f>SUM(C20+C22+C26+C28+C34)</f>
        <v>0</v>
      </c>
      <c r="D19" s="23">
        <f>SUM(D20+D22+D26+D28+D34)</f>
        <v>80549400</v>
      </c>
      <c r="E19" s="23">
        <f>SUM(E20+E22+E26+E28+E34)</f>
        <v>102519978.39</v>
      </c>
      <c r="F19" s="23">
        <f>C19+D19+E19</f>
        <v>183069378.39</v>
      </c>
      <c r="G19" s="23">
        <f>G20+G22+G26+G28+G34</f>
        <v>0</v>
      </c>
      <c r="H19" s="23">
        <f>H20+H22+H26+H28+H34</f>
        <v>699780</v>
      </c>
      <c r="I19" s="23">
        <f>I20+I22+I26+I28+I34</f>
        <v>12732881.9</v>
      </c>
      <c r="J19" s="23">
        <f>G19+H19+I19</f>
        <v>13432661.9</v>
      </c>
    </row>
    <row r="20" spans="1:10" ht="13.5">
      <c r="A20" s="27">
        <v>1</v>
      </c>
      <c r="B20" s="19" t="s">
        <v>40</v>
      </c>
      <c r="C20" s="24">
        <f>SUM(C21:C21)</f>
        <v>0</v>
      </c>
      <c r="D20" s="24">
        <f>SUM(D21:D21)</f>
        <v>1035800</v>
      </c>
      <c r="E20" s="24">
        <f>SUM(E21:E21)</f>
        <v>9328350</v>
      </c>
      <c r="F20" s="24">
        <f aca="true" t="shared" si="4" ref="F20:F35">C20+D20+E20</f>
        <v>10364150</v>
      </c>
      <c r="G20" s="24">
        <f>SUM(G21:G21)</f>
        <v>0</v>
      </c>
      <c r="H20" s="24">
        <f>SUM(H21:H21)</f>
        <v>699780</v>
      </c>
      <c r="I20" s="24">
        <f>SUM(I21:I21)</f>
        <v>6632850</v>
      </c>
      <c r="J20" s="24">
        <f aca="true" t="shared" si="5" ref="J20:J35">G20+H20+I20</f>
        <v>7332630</v>
      </c>
    </row>
    <row r="21" spans="1:10" ht="12.75">
      <c r="A21" s="28"/>
      <c r="B21" s="20" t="s">
        <v>41</v>
      </c>
      <c r="C21" s="25">
        <v>0</v>
      </c>
      <c r="D21" s="25">
        <v>1035800</v>
      </c>
      <c r="E21" s="25">
        <v>9328350</v>
      </c>
      <c r="F21" s="25">
        <f t="shared" si="4"/>
        <v>10364150</v>
      </c>
      <c r="G21" s="25">
        <v>0</v>
      </c>
      <c r="H21" s="25">
        <v>699780</v>
      </c>
      <c r="I21" s="25">
        <v>6632850</v>
      </c>
      <c r="J21" s="25">
        <f t="shared" si="5"/>
        <v>7332630</v>
      </c>
    </row>
    <row r="22" spans="1:10" ht="27">
      <c r="A22" s="27">
        <v>2</v>
      </c>
      <c r="B22" s="19" t="s">
        <v>42</v>
      </c>
      <c r="C22" s="24">
        <f>SUM(C23:C25)</f>
        <v>0</v>
      </c>
      <c r="D22" s="24">
        <f>SUM(D23:D25)</f>
        <v>79513600</v>
      </c>
      <c r="E22" s="24">
        <f>SUM(E23:E25)</f>
        <v>40174666.39</v>
      </c>
      <c r="F22" s="24">
        <f t="shared" si="4"/>
        <v>119688266.39</v>
      </c>
      <c r="G22" s="24"/>
      <c r="H22" s="24"/>
      <c r="I22" s="24">
        <f>SUM(I23:I25)</f>
        <v>0</v>
      </c>
      <c r="J22" s="24">
        <f t="shared" si="5"/>
        <v>0</v>
      </c>
    </row>
    <row r="23" spans="1:10" ht="25.5">
      <c r="A23" s="28"/>
      <c r="B23" s="20" t="s">
        <v>16</v>
      </c>
      <c r="C23" s="25">
        <v>0</v>
      </c>
      <c r="D23" s="25">
        <v>0</v>
      </c>
      <c r="E23" s="25">
        <v>23847142.79</v>
      </c>
      <c r="F23" s="25">
        <f t="shared" si="4"/>
        <v>23847142.79</v>
      </c>
      <c r="G23" s="25"/>
      <c r="H23" s="25"/>
      <c r="I23" s="25">
        <v>0</v>
      </c>
      <c r="J23" s="25">
        <f t="shared" si="5"/>
        <v>0</v>
      </c>
    </row>
    <row r="24" spans="1:10" ht="25.5">
      <c r="A24" s="28"/>
      <c r="B24" s="20" t="s">
        <v>50</v>
      </c>
      <c r="C24" s="25"/>
      <c r="D24" s="25"/>
      <c r="E24" s="25">
        <v>6500000</v>
      </c>
      <c r="F24" s="25">
        <f t="shared" si="4"/>
        <v>6500000</v>
      </c>
      <c r="G24" s="25"/>
      <c r="H24" s="25"/>
      <c r="I24" s="25">
        <v>0</v>
      </c>
      <c r="J24" s="25">
        <v>0</v>
      </c>
    </row>
    <row r="25" spans="1:10" ht="12.75">
      <c r="A25" s="28"/>
      <c r="B25" s="38" t="s">
        <v>43</v>
      </c>
      <c r="C25" s="25">
        <v>0</v>
      </c>
      <c r="D25" s="25">
        <v>79513600</v>
      </c>
      <c r="E25" s="25">
        <v>9827523.6</v>
      </c>
      <c r="F25" s="25">
        <f t="shared" si="4"/>
        <v>89341123.6</v>
      </c>
      <c r="G25" s="25"/>
      <c r="H25" s="25"/>
      <c r="I25" s="25">
        <v>0</v>
      </c>
      <c r="J25" s="25">
        <f t="shared" si="5"/>
        <v>0</v>
      </c>
    </row>
    <row r="26" spans="1:10" ht="54">
      <c r="A26" s="27">
        <v>3</v>
      </c>
      <c r="B26" s="19" t="s">
        <v>44</v>
      </c>
      <c r="C26" s="24">
        <f>SUM(C27:C27)</f>
        <v>0</v>
      </c>
      <c r="D26" s="24">
        <f>SUM(D27:D27)</f>
        <v>0</v>
      </c>
      <c r="E26" s="24">
        <f>SUM(E27:E27)</f>
        <v>1534362</v>
      </c>
      <c r="F26" s="24">
        <f t="shared" si="4"/>
        <v>1534362</v>
      </c>
      <c r="G26" s="24"/>
      <c r="H26" s="24"/>
      <c r="I26" s="24">
        <f>SUM(I27:I27)</f>
        <v>424399.61</v>
      </c>
      <c r="J26" s="24">
        <f t="shared" si="5"/>
        <v>424399.61</v>
      </c>
    </row>
    <row r="27" spans="1:10" ht="51">
      <c r="A27" s="28"/>
      <c r="B27" s="20" t="s">
        <v>19</v>
      </c>
      <c r="C27" s="25">
        <v>0</v>
      </c>
      <c r="D27" s="25">
        <v>0</v>
      </c>
      <c r="E27" s="25">
        <v>1534362</v>
      </c>
      <c r="F27" s="25">
        <f t="shared" si="4"/>
        <v>1534362</v>
      </c>
      <c r="G27" s="25"/>
      <c r="H27" s="25"/>
      <c r="I27" s="25">
        <v>424399.61</v>
      </c>
      <c r="J27" s="25">
        <f t="shared" si="5"/>
        <v>424399.61</v>
      </c>
    </row>
    <row r="28" spans="1:10" ht="13.5">
      <c r="A28" s="27">
        <v>4</v>
      </c>
      <c r="B28" s="19" t="s">
        <v>45</v>
      </c>
      <c r="C28" s="24">
        <f>SUM(C29:C33)</f>
        <v>0</v>
      </c>
      <c r="D28" s="24">
        <f>SUM(D29:D33)</f>
        <v>0</v>
      </c>
      <c r="E28" s="24">
        <f>SUM(E29:E33)</f>
        <v>51179000</v>
      </c>
      <c r="F28" s="24">
        <f t="shared" si="4"/>
        <v>51179000</v>
      </c>
      <c r="G28" s="24"/>
      <c r="H28" s="24"/>
      <c r="I28" s="24">
        <f>SUM(I29:I33)</f>
        <v>5613132.29</v>
      </c>
      <c r="J28" s="24">
        <f t="shared" si="5"/>
        <v>5613132.29</v>
      </c>
    </row>
    <row r="29" spans="1:10" ht="12.75">
      <c r="A29" s="28"/>
      <c r="B29" s="21" t="s">
        <v>51</v>
      </c>
      <c r="C29" s="25">
        <v>0</v>
      </c>
      <c r="D29" s="25">
        <v>0</v>
      </c>
      <c r="E29" s="25">
        <v>405000</v>
      </c>
      <c r="F29" s="25">
        <f t="shared" si="4"/>
        <v>405000</v>
      </c>
      <c r="G29" s="25"/>
      <c r="H29" s="25"/>
      <c r="I29" s="25">
        <v>0</v>
      </c>
      <c r="J29" s="25">
        <f t="shared" si="5"/>
        <v>0</v>
      </c>
    </row>
    <row r="30" spans="1:10" ht="12.75">
      <c r="A30" s="28"/>
      <c r="B30" s="22" t="s">
        <v>52</v>
      </c>
      <c r="C30" s="25">
        <v>0</v>
      </c>
      <c r="D30" s="25">
        <v>0</v>
      </c>
      <c r="E30" s="25">
        <v>25884500</v>
      </c>
      <c r="F30" s="25">
        <f t="shared" si="4"/>
        <v>25884500</v>
      </c>
      <c r="G30" s="25"/>
      <c r="H30" s="25"/>
      <c r="I30" s="25">
        <v>3021725.64</v>
      </c>
      <c r="J30" s="25">
        <f t="shared" si="5"/>
        <v>3021725.64</v>
      </c>
    </row>
    <row r="31" spans="1:10" ht="25.5">
      <c r="A31" s="28"/>
      <c r="B31" s="22" t="s">
        <v>53</v>
      </c>
      <c r="C31" s="25">
        <v>0</v>
      </c>
      <c r="D31" s="25">
        <v>0</v>
      </c>
      <c r="E31" s="25">
        <v>24649500</v>
      </c>
      <c r="F31" s="25">
        <f t="shared" si="4"/>
        <v>24649500</v>
      </c>
      <c r="G31" s="25"/>
      <c r="H31" s="25"/>
      <c r="I31" s="25">
        <v>2591406.65</v>
      </c>
      <c r="J31" s="25">
        <f t="shared" si="5"/>
        <v>2591406.65</v>
      </c>
    </row>
    <row r="32" spans="1:10" ht="25.5">
      <c r="A32" s="28"/>
      <c r="B32" s="22" t="s">
        <v>46</v>
      </c>
      <c r="C32" s="25">
        <v>0</v>
      </c>
      <c r="D32" s="25">
        <v>0</v>
      </c>
      <c r="E32" s="25">
        <v>80000</v>
      </c>
      <c r="F32" s="25">
        <f t="shared" si="4"/>
        <v>80000</v>
      </c>
      <c r="G32" s="25"/>
      <c r="H32" s="25"/>
      <c r="I32" s="25">
        <v>0</v>
      </c>
      <c r="J32" s="25">
        <f t="shared" si="5"/>
        <v>0</v>
      </c>
    </row>
    <row r="33" spans="1:10" ht="12.75">
      <c r="A33" s="28"/>
      <c r="B33" s="22" t="s">
        <v>54</v>
      </c>
      <c r="C33" s="25">
        <v>0</v>
      </c>
      <c r="D33" s="25">
        <v>0</v>
      </c>
      <c r="E33" s="25">
        <v>160000</v>
      </c>
      <c r="F33" s="25">
        <f t="shared" si="4"/>
        <v>160000</v>
      </c>
      <c r="G33" s="25"/>
      <c r="H33" s="25"/>
      <c r="I33" s="25">
        <v>0</v>
      </c>
      <c r="J33" s="25">
        <f t="shared" si="5"/>
        <v>0</v>
      </c>
    </row>
    <row r="34" spans="1:10" ht="13.5">
      <c r="A34" s="27">
        <v>5</v>
      </c>
      <c r="B34" s="19" t="s">
        <v>47</v>
      </c>
      <c r="C34" s="24">
        <f>SUM(C35)</f>
        <v>0</v>
      </c>
      <c r="D34" s="24">
        <f>SUM(D35)</f>
        <v>0</v>
      </c>
      <c r="E34" s="24">
        <f>SUM(E35)</f>
        <v>303600</v>
      </c>
      <c r="F34" s="24">
        <f t="shared" si="4"/>
        <v>303600</v>
      </c>
      <c r="G34" s="24"/>
      <c r="H34" s="24"/>
      <c r="I34" s="24">
        <f>SUM(I35)</f>
        <v>62500</v>
      </c>
      <c r="J34" s="24">
        <f t="shared" si="5"/>
        <v>62500</v>
      </c>
    </row>
    <row r="35" spans="1:10" ht="12.75">
      <c r="A35" s="28"/>
      <c r="B35" s="20" t="s">
        <v>55</v>
      </c>
      <c r="C35" s="25">
        <v>0</v>
      </c>
      <c r="D35" s="25">
        <v>0</v>
      </c>
      <c r="E35" s="25">
        <v>303600</v>
      </c>
      <c r="F35" s="25">
        <f t="shared" si="4"/>
        <v>303600</v>
      </c>
      <c r="G35" s="25"/>
      <c r="H35" s="25"/>
      <c r="I35" s="25">
        <v>62500</v>
      </c>
      <c r="J35" s="25">
        <f t="shared" si="5"/>
        <v>62500</v>
      </c>
    </row>
    <row r="36" spans="1:10" s="33" customFormat="1" ht="12.75">
      <c r="A36" s="31"/>
      <c r="B36" s="31" t="s">
        <v>56</v>
      </c>
      <c r="C36" s="32">
        <f aca="true" t="shared" si="6" ref="C36:J36">SUM(C19+C8)</f>
        <v>2186262.7</v>
      </c>
      <c r="D36" s="32">
        <f t="shared" si="6"/>
        <v>386443098</v>
      </c>
      <c r="E36" s="32">
        <f t="shared" si="6"/>
        <v>142041663.91</v>
      </c>
      <c r="F36" s="32">
        <f t="shared" si="6"/>
        <v>530671024.61</v>
      </c>
      <c r="G36" s="32">
        <f t="shared" si="6"/>
        <v>0</v>
      </c>
      <c r="H36" s="32">
        <f t="shared" si="6"/>
        <v>1254455.3</v>
      </c>
      <c r="I36" s="32">
        <f t="shared" si="6"/>
        <v>12910200.25</v>
      </c>
      <c r="J36" s="32">
        <f t="shared" si="6"/>
        <v>14164655.55</v>
      </c>
    </row>
  </sheetData>
  <sheetProtection/>
  <mergeCells count="3">
    <mergeCell ref="A2:J2"/>
    <mergeCell ref="C5:F5"/>
    <mergeCell ref="G5:J5"/>
  </mergeCells>
  <printOptions/>
  <pageMargins left="0.25" right="0.25" top="0.75" bottom="0.75" header="0.3" footer="0.3"/>
  <pageSetup fitToHeight="0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00390625" style="0" customWidth="1"/>
    <col min="2" max="2" width="42.8515625" style="0" customWidth="1"/>
    <col min="3" max="5" width="22.7109375" style="0" customWidth="1"/>
    <col min="6" max="6" width="17.57421875" style="0" customWidth="1"/>
    <col min="7" max="9" width="22.7109375" style="0" customWidth="1"/>
    <col min="10" max="10" width="17.57421875" style="0" customWidth="1"/>
  </cols>
  <sheetData>
    <row r="1" ht="12.75">
      <c r="I1" s="17" t="s">
        <v>38</v>
      </c>
    </row>
    <row r="2" spans="1:10" ht="33" customHeight="1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2" t="s">
        <v>27</v>
      </c>
    </row>
    <row r="5" spans="1:10" ht="13.5" customHeight="1">
      <c r="A5" s="3"/>
      <c r="B5" s="3"/>
      <c r="C5" s="36" t="s">
        <v>25</v>
      </c>
      <c r="D5" s="36"/>
      <c r="E5" s="37"/>
      <c r="F5" s="37"/>
      <c r="G5" s="36" t="s">
        <v>31</v>
      </c>
      <c r="H5" s="36"/>
      <c r="I5" s="37"/>
      <c r="J5" s="37"/>
    </row>
    <row r="6" spans="1:10" ht="102">
      <c r="A6" s="3" t="s">
        <v>29</v>
      </c>
      <c r="B6" s="3" t="s">
        <v>30</v>
      </c>
      <c r="C6" s="3" t="s">
        <v>21</v>
      </c>
      <c r="D6" s="3" t="s">
        <v>22</v>
      </c>
      <c r="E6" s="3" t="s">
        <v>23</v>
      </c>
      <c r="F6" s="6" t="s">
        <v>24</v>
      </c>
      <c r="G6" s="3" t="s">
        <v>21</v>
      </c>
      <c r="H6" s="3" t="s">
        <v>22</v>
      </c>
      <c r="I6" s="3" t="s">
        <v>23</v>
      </c>
      <c r="J6" s="6" t="s">
        <v>26</v>
      </c>
    </row>
    <row r="7" spans="1:10" ht="12.7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</row>
    <row r="8" spans="1:10" s="12" customFormat="1" ht="12.75">
      <c r="A8" s="11"/>
      <c r="B8" s="11" t="s">
        <v>10</v>
      </c>
      <c r="C8" s="8">
        <f>C9</f>
        <v>1956162.7</v>
      </c>
      <c r="D8" s="8">
        <f aca="true" t="shared" si="0" ref="D8:J8">D9</f>
        <v>4125798</v>
      </c>
      <c r="E8" s="8">
        <f t="shared" si="0"/>
        <v>1253950.4100000001</v>
      </c>
      <c r="F8" s="8">
        <f t="shared" si="0"/>
        <v>7335911.11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</row>
    <row r="9" spans="1:10" s="16" customFormat="1" ht="27">
      <c r="A9" s="13">
        <v>1</v>
      </c>
      <c r="B9" s="14" t="s">
        <v>15</v>
      </c>
      <c r="C9" s="15">
        <f aca="true" t="shared" si="1" ref="C9:J9">SUM(C10:C10)</f>
        <v>1956162.7</v>
      </c>
      <c r="D9" s="15">
        <f t="shared" si="1"/>
        <v>4125798</v>
      </c>
      <c r="E9" s="15">
        <f t="shared" si="1"/>
        <v>1253950.4100000001</v>
      </c>
      <c r="F9" s="15">
        <f t="shared" si="1"/>
        <v>7335911.11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</row>
    <row r="10" spans="1:10" ht="25.5">
      <c r="A10" s="5"/>
      <c r="B10" s="5" t="s">
        <v>36</v>
      </c>
      <c r="C10" s="7">
        <f>SUM(C11:C13)</f>
        <v>1956162.7</v>
      </c>
      <c r="D10" s="7">
        <f>SUM(D11:D13)</f>
        <v>4125798</v>
      </c>
      <c r="E10" s="7">
        <f>SUM(E11:E13)</f>
        <v>1253950.4100000001</v>
      </c>
      <c r="F10" s="7">
        <f>SUM(F11:F13)</f>
        <v>7335911.11</v>
      </c>
      <c r="G10" s="7" t="s">
        <v>11</v>
      </c>
      <c r="H10" s="7">
        <v>0</v>
      </c>
      <c r="I10" s="7" t="s">
        <v>11</v>
      </c>
      <c r="J10" s="8" t="s">
        <v>11</v>
      </c>
    </row>
    <row r="11" spans="1:10" ht="12.75">
      <c r="A11" s="5"/>
      <c r="B11" s="5" t="s">
        <v>33</v>
      </c>
      <c r="C11" s="7">
        <v>0</v>
      </c>
      <c r="D11" s="7">
        <v>1066158.9</v>
      </c>
      <c r="E11" s="7">
        <v>0</v>
      </c>
      <c r="F11" s="8">
        <f>SUM(C11:E11)</f>
        <v>1066158.9</v>
      </c>
      <c r="G11" s="7">
        <v>0</v>
      </c>
      <c r="H11" s="7">
        <v>0</v>
      </c>
      <c r="I11" s="7">
        <v>0</v>
      </c>
      <c r="J11" s="8">
        <f>SUM(G11:I11)</f>
        <v>0</v>
      </c>
    </row>
    <row r="12" spans="1:10" ht="12.75">
      <c r="A12" s="5"/>
      <c r="B12" s="5" t="s">
        <v>34</v>
      </c>
      <c r="C12" s="7">
        <v>1350851.42</v>
      </c>
      <c r="D12" s="7">
        <v>2112870.18</v>
      </c>
      <c r="E12" s="7">
        <v>865930.4</v>
      </c>
      <c r="F12" s="8">
        <f>SUM(C12:E12)</f>
        <v>4329652</v>
      </c>
      <c r="G12" s="7">
        <v>0</v>
      </c>
      <c r="H12" s="7">
        <v>0</v>
      </c>
      <c r="I12" s="7">
        <v>0</v>
      </c>
      <c r="J12" s="8">
        <f>SUM(G12:I12)</f>
        <v>0</v>
      </c>
    </row>
    <row r="13" spans="1:10" ht="12.75">
      <c r="A13" s="5"/>
      <c r="B13" s="5" t="s">
        <v>35</v>
      </c>
      <c r="C13" s="7">
        <v>605311.28</v>
      </c>
      <c r="D13" s="7">
        <v>946768.92</v>
      </c>
      <c r="E13" s="7">
        <v>388020.01</v>
      </c>
      <c r="F13" s="8">
        <f>SUM(C13:E13)</f>
        <v>1940100.2100000002</v>
      </c>
      <c r="G13" s="7">
        <v>0</v>
      </c>
      <c r="H13" s="7">
        <v>0</v>
      </c>
      <c r="I13" s="7">
        <v>0</v>
      </c>
      <c r="J13" s="8">
        <f>SUM(G13:I13)</f>
        <v>0</v>
      </c>
    </row>
  </sheetData>
  <sheetProtection/>
  <mergeCells count="3">
    <mergeCell ref="A2:J2"/>
    <mergeCell ref="C5:F5"/>
    <mergeCell ref="G5:J5"/>
  </mergeCells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Вандрей Сергей Александрович</dc:creator>
  <cp:keywords/>
  <dc:description/>
  <cp:lastModifiedBy>Вандрей Сергей Александрович</cp:lastModifiedBy>
  <cp:lastPrinted>2019-08-16T11:29:32Z</cp:lastPrinted>
  <dcterms:created xsi:type="dcterms:W3CDTF">2019-08-14T07:14:15Z</dcterms:created>
  <dcterms:modified xsi:type="dcterms:W3CDTF">2019-08-16T11:51:06Z</dcterms:modified>
  <cp:category/>
  <cp:version/>
  <cp:contentType/>
  <cp:contentStatus/>
</cp:coreProperties>
</file>